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715" windowHeight="2640" activeTab="0"/>
  </bookViews>
  <sheets>
    <sheet name="Calcular si pago tenencia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<sst xmlns="http://schemas.openxmlformats.org/spreadsheetml/2006/main" count="8" uniqueCount="7">
  <si>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Año</t>
  </si>
  <si>
    <t>Valor Depreciado</t>
  </si>
  <si>
    <t>Límite Subsidio</t>
  </si>
  <si>
    <t>Pago Tenencia 2013</t>
  </si>
  <si>
    <t>Valor del Automóvil + IVA</t>
  </si>
  <si>
    <t>¿Debo pagar Tenencia este año?</t>
  </si>
  <si>
    <t>Factor de Depreciación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</si>
</sst>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80A]#,##0.00"/>
  </numFmts>
  <fonts count="4">
    <font>
      <sz val="10"/>
      <name val="Arial"/>
      <family val="0"/>
    </font>
    <font>
      <b/>
      <sz val="2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financialred.com.mx/" TargetMode="External" /><Relationship Id="rId3" Type="http://schemas.openxmlformats.org/officeDocument/2006/relationships/hyperlink" Target="http://financialred.com.mx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losimpuestos.com.mx/" TargetMode="External" /><Relationship Id="rId6" Type="http://schemas.openxmlformats.org/officeDocument/2006/relationships/hyperlink" Target="http://losimpuestos.com.mx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16</xdr:row>
      <xdr:rowOff>76200</xdr:rowOff>
    </xdr:from>
    <xdr:to>
      <xdr:col>8</xdr:col>
      <xdr:colOff>600075</xdr:colOff>
      <xdr:row>19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2886075"/>
          <a:ext cx="6810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19</xdr:row>
      <xdr:rowOff>152400</xdr:rowOff>
    </xdr:from>
    <xdr:to>
      <xdr:col>8</xdr:col>
      <xdr:colOff>1181100</xdr:colOff>
      <xdr:row>26</xdr:row>
      <xdr:rowOff>19050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3448050"/>
          <a:ext cx="7972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4"/>
  <sheetViews>
    <sheetView tabSelected="1" workbookViewId="0" topLeftCell="A1">
      <selection activeCell="F10" sqref="F10"/>
    </sheetView>
  </sheetViews>
  <sheetFormatPr defaultColWidth="11.421875" defaultRowHeight="12.75"/>
  <cols>
    <col min="1" max="1" width="5.7109375" style="0" customWidth="1"/>
    <col min="2" max="2" width="24.7109375" style="0" bestFit="1" customWidth="1"/>
    <col min="4" max="4" width="19.28125" style="0" customWidth="1"/>
    <col min="5" max="5" width="15.140625" style="0" bestFit="1" customWidth="1"/>
    <col min="6" max="6" width="19.421875" style="0" bestFit="1" customWidth="1"/>
    <col min="7" max="7" width="5.421875" style="0" customWidth="1"/>
    <col min="9" max="9" width="22.421875" style="0" bestFit="1" customWidth="1"/>
  </cols>
  <sheetData>
    <row r="3" ht="13.5" thickBot="1"/>
    <row r="4" spans="2:9" ht="27" thickBot="1">
      <c r="B4" s="6" t="s">
        <v>5</v>
      </c>
      <c r="C4" s="7"/>
      <c r="D4" s="7"/>
      <c r="E4" s="7"/>
      <c r="F4" s="7"/>
      <c r="G4" s="7"/>
      <c r="H4" s="11"/>
      <c r="I4" s="12"/>
    </row>
    <row r="5" spans="2:9" ht="13.5" thickBot="1">
      <c r="B5" s="8"/>
      <c r="C5" s="3"/>
      <c r="D5" s="3"/>
      <c r="E5" s="3"/>
      <c r="F5" s="3"/>
      <c r="G5" s="2"/>
      <c r="H5" s="14" t="s">
        <v>0</v>
      </c>
      <c r="I5" s="15" t="s">
        <v>6</v>
      </c>
    </row>
    <row r="6" spans="2:9" ht="13.5" thickBot="1">
      <c r="B6" s="14" t="s">
        <v>4</v>
      </c>
      <c r="C6" s="16" t="s">
        <v>0</v>
      </c>
      <c r="D6" s="16" t="s">
        <v>1</v>
      </c>
      <c r="E6" s="16" t="s">
        <v>2</v>
      </c>
      <c r="F6" s="15" t="s">
        <v>3</v>
      </c>
      <c r="G6" s="9"/>
      <c r="H6" s="17">
        <v>2012</v>
      </c>
      <c r="I6" s="13">
        <v>0.85</v>
      </c>
    </row>
    <row r="7" spans="2:9" ht="12.75">
      <c r="B7" s="25">
        <v>480000</v>
      </c>
      <c r="C7" s="18">
        <v>2012</v>
      </c>
      <c r="D7" s="25">
        <f>VLOOKUP(C7,$H$5:$I$14,2,0)*B7</f>
        <v>408000</v>
      </c>
      <c r="E7" s="25">
        <v>250000</v>
      </c>
      <c r="F7" s="19" t="str">
        <f>IF(D7&gt;E7,"Si","No")</f>
        <v>Si</v>
      </c>
      <c r="G7" s="9"/>
      <c r="H7" s="20">
        <v>2011</v>
      </c>
      <c r="I7" s="4">
        <v>0.725</v>
      </c>
    </row>
    <row r="8" spans="2:9" ht="12.75">
      <c r="B8" s="26">
        <v>480000</v>
      </c>
      <c r="C8" s="1">
        <v>2011</v>
      </c>
      <c r="D8" s="25">
        <f>VLOOKUP(C8,$H$5:$I$14,2,0)*B8</f>
        <v>348000</v>
      </c>
      <c r="E8" s="25">
        <v>250000</v>
      </c>
      <c r="F8" s="21" t="str">
        <f aca="true" t="shared" si="0" ref="F8:F14">IF(D8&gt;E8,"Si","No")</f>
        <v>Si</v>
      </c>
      <c r="G8" s="9"/>
      <c r="H8" s="20">
        <v>2010</v>
      </c>
      <c r="I8" s="4">
        <v>0.6</v>
      </c>
    </row>
    <row r="9" spans="2:9" ht="12.75">
      <c r="B9" s="26">
        <v>480000</v>
      </c>
      <c r="C9" s="1">
        <v>2010</v>
      </c>
      <c r="D9" s="25">
        <f>VLOOKUP(C9,$H$5:$I$14,2,0)*B9</f>
        <v>288000</v>
      </c>
      <c r="E9" s="25">
        <v>250000</v>
      </c>
      <c r="F9" s="21" t="str">
        <f t="shared" si="0"/>
        <v>Si</v>
      </c>
      <c r="G9" s="9"/>
      <c r="H9" s="20">
        <v>2009</v>
      </c>
      <c r="I9" s="4">
        <v>0.5</v>
      </c>
    </row>
    <row r="10" spans="2:9" ht="12.75">
      <c r="B10" s="26">
        <v>480000</v>
      </c>
      <c r="C10" s="1">
        <v>2009</v>
      </c>
      <c r="D10" s="25">
        <f>VLOOKUP(C10,$H$5:$I$14,2,0)*B10</f>
        <v>240000</v>
      </c>
      <c r="E10" s="25">
        <v>250000</v>
      </c>
      <c r="F10" s="21" t="str">
        <f t="shared" si="0"/>
        <v>No</v>
      </c>
      <c r="G10" s="9"/>
      <c r="H10" s="20">
        <v>2008</v>
      </c>
      <c r="I10" s="4">
        <v>0.4</v>
      </c>
    </row>
    <row r="11" spans="2:9" ht="12.75">
      <c r="B11" s="26">
        <v>480000</v>
      </c>
      <c r="C11" s="1">
        <v>2008</v>
      </c>
      <c r="D11" s="25">
        <f>VLOOKUP(C11,$H$5:$I$14,2,0)*B11</f>
        <v>192000</v>
      </c>
      <c r="E11" s="25">
        <v>250000</v>
      </c>
      <c r="F11" s="21" t="str">
        <f t="shared" si="0"/>
        <v>No</v>
      </c>
      <c r="G11" s="9"/>
      <c r="H11" s="20">
        <v>2007</v>
      </c>
      <c r="I11" s="4">
        <v>0.3</v>
      </c>
    </row>
    <row r="12" spans="2:9" ht="12.75">
      <c r="B12" s="26">
        <v>480000</v>
      </c>
      <c r="C12" s="1">
        <v>2007</v>
      </c>
      <c r="D12" s="25">
        <f>VLOOKUP(C12,$H$5:$I$14,2,0)*B12</f>
        <v>144000</v>
      </c>
      <c r="E12" s="25">
        <v>250000</v>
      </c>
      <c r="F12" s="21" t="str">
        <f t="shared" si="0"/>
        <v>No</v>
      </c>
      <c r="G12" s="9"/>
      <c r="H12" s="20">
        <v>2006</v>
      </c>
      <c r="I12" s="4">
        <v>0.225</v>
      </c>
    </row>
    <row r="13" spans="2:9" ht="12.75">
      <c r="B13" s="26">
        <v>480000</v>
      </c>
      <c r="C13" s="1">
        <v>2006</v>
      </c>
      <c r="D13" s="25">
        <f>VLOOKUP(C13,$H$5:$I$14,2,0)*B13</f>
        <v>108000</v>
      </c>
      <c r="E13" s="25">
        <v>250000</v>
      </c>
      <c r="F13" s="21" t="str">
        <f t="shared" si="0"/>
        <v>No</v>
      </c>
      <c r="G13" s="9"/>
      <c r="H13" s="20">
        <v>2005</v>
      </c>
      <c r="I13" s="4">
        <v>0.15</v>
      </c>
    </row>
    <row r="14" spans="2:9" ht="13.5" thickBot="1">
      <c r="B14" s="27">
        <v>480000</v>
      </c>
      <c r="C14" s="23">
        <v>2005</v>
      </c>
      <c r="D14" s="28">
        <f>VLOOKUP(C14,$H$5:$I$14,2,0)*B14</f>
        <v>72000</v>
      </c>
      <c r="E14" s="28">
        <v>250000</v>
      </c>
      <c r="F14" s="24" t="str">
        <f t="shared" si="0"/>
        <v>No</v>
      </c>
      <c r="G14" s="10"/>
      <c r="H14" s="22">
        <v>2004</v>
      </c>
      <c r="I14" s="5">
        <v>0.075</v>
      </c>
    </row>
  </sheetData>
  <mergeCells count="2">
    <mergeCell ref="B4:I4"/>
    <mergeCell ref="B5:G5"/>
  </mergeCells>
  <printOptions/>
  <pageMargins left="0.75" right="0.75" top="1" bottom="1" header="0" footer="0"/>
  <pageSetup horizontalDpi="720" verticalDpi="7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Nicolas</cp:lastModifiedBy>
  <dcterms:created xsi:type="dcterms:W3CDTF">2013-01-04T17:39:04Z</dcterms:created>
  <dcterms:modified xsi:type="dcterms:W3CDTF">2013-01-04T18:07:18Z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